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ectronservices-my.sharepoint.com/personal/cwarren_marexspectron_com/Documents/Home Folder/Home/REGULATION/MIFID II/"/>
    </mc:Choice>
  </mc:AlternateContent>
  <xr:revisionPtr revIDLastSave="2" documentId="8_{B75C3885-261E-4315-8064-7D8907449547}" xr6:coauthVersionLast="45" xr6:coauthVersionMax="45" xr10:uidLastSave="{312E0D67-1088-4639-B930-35DD34EBE228}"/>
  <bookViews>
    <workbookView xWindow="-28920" yWindow="-120" windowWidth="29040" windowHeight="15840" xr2:uid="{79E687AD-D9CF-423C-B4FC-4F686EA0F028}"/>
  </bookViews>
  <sheets>
    <sheet name="Summar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B15" i="7"/>
  <c r="B14" i="7"/>
  <c r="B13" i="7"/>
  <c r="B12" i="7"/>
  <c r="B11" i="7"/>
  <c r="I6" i="7"/>
  <c r="E15" i="7" s="1"/>
  <c r="G6" i="7"/>
  <c r="D15" i="7" s="1"/>
  <c r="E6" i="7"/>
  <c r="I5" i="7"/>
  <c r="E14" i="7" s="1"/>
  <c r="G5" i="7"/>
  <c r="D14" i="7" s="1"/>
  <c r="E5" i="7"/>
  <c r="B5" i="7"/>
  <c r="I4" i="7"/>
  <c r="E13" i="7" s="1"/>
  <c r="G4" i="7"/>
  <c r="D13" i="7" s="1"/>
  <c r="E4" i="7"/>
  <c r="B4" i="7"/>
  <c r="I3" i="7"/>
  <c r="E12" i="7" s="1"/>
  <c r="G3" i="7"/>
  <c r="D12" i="7" s="1"/>
  <c r="E3" i="7"/>
  <c r="B3" i="7"/>
  <c r="E11" i="7"/>
  <c r="D11" i="7"/>
  <c r="E2" i="7"/>
  <c r="C12" i="7" l="1"/>
  <c r="C3" i="7"/>
  <c r="C4" i="7"/>
  <c r="C15" i="7"/>
  <c r="C5" i="7"/>
  <c r="C6" i="7"/>
  <c r="C13" i="7"/>
  <c r="C14" i="7"/>
  <c r="C2" i="7"/>
  <c r="C11" i="7"/>
</calcChain>
</file>

<file path=xl/sharedStrings.xml><?xml version="1.0" encoding="utf-8"?>
<sst xmlns="http://schemas.openxmlformats.org/spreadsheetml/2006/main" count="33" uniqueCount="30">
  <si>
    <t>N</t>
  </si>
  <si>
    <t>CBOT</t>
  </si>
  <si>
    <t>CME</t>
  </si>
  <si>
    <t>Exchange</t>
  </si>
  <si>
    <t>Trades</t>
  </si>
  <si>
    <t>Trades Percentage</t>
  </si>
  <si>
    <t>Volume</t>
  </si>
  <si>
    <t>Volume Percentage</t>
  </si>
  <si>
    <t>Passive Orders</t>
  </si>
  <si>
    <t>Passive Orders Percentage</t>
  </si>
  <si>
    <t>Aggressive Orders</t>
  </si>
  <si>
    <t>Aggressive Orders Percentage</t>
  </si>
  <si>
    <t>Class of Instrument</t>
  </si>
  <si>
    <t>ETD</t>
  </si>
  <si>
    <t>Notification if &lt;1 average trade per business day in the previous year</t>
  </si>
  <si>
    <t>Top five execution venues ranked in terms of trading volumes (descending order)</t>
  </si>
  <si>
    <t>Proportion of volume traded as a percentage of total in that class</t>
  </si>
  <si>
    <t>Proportion of orders executed as percentage of total in that class</t>
  </si>
  <si>
    <t>Percentage of        passive orders</t>
  </si>
  <si>
    <t>Percentage of aggressive orders</t>
  </si>
  <si>
    <t>EURONEXT MATIF</t>
  </si>
  <si>
    <t>ICE EUROPE IFEU</t>
  </si>
  <si>
    <t>ICE EUROPE IFLX</t>
  </si>
  <si>
    <t xml:space="preserve">Data Currently Unavailable </t>
  </si>
  <si>
    <t>Percentage of                 directed orders</t>
  </si>
  <si>
    <r>
      <t>EURONEXT PARIS MATIF (</t>
    </r>
    <r>
      <rPr>
        <sz val="11"/>
        <color rgb="FF111111"/>
        <rFont val="Calibri"/>
        <family val="2"/>
        <scheme val="minor"/>
      </rPr>
      <t>R1IO4YJ0O79SMWVCHB58</t>
    </r>
    <r>
      <rPr>
        <b/>
        <sz val="11"/>
        <color rgb="FF111111"/>
        <rFont val="Calibri"/>
        <family val="2"/>
        <scheme val="minor"/>
      </rPr>
      <t>)</t>
    </r>
  </si>
  <si>
    <r>
      <t>CME GROUP, CBOT (</t>
    </r>
    <r>
      <rPr>
        <sz val="11"/>
        <color rgb="FF111111"/>
        <rFont val="Calibri"/>
        <family val="2"/>
        <scheme val="minor"/>
      </rPr>
      <t>SNZ2OJLFK8MNNCLQOF39</t>
    </r>
    <r>
      <rPr>
        <b/>
        <sz val="11"/>
        <color rgb="FF111111"/>
        <rFont val="Calibri"/>
        <family val="2"/>
        <scheme val="minor"/>
      </rPr>
      <t>)</t>
    </r>
  </si>
  <si>
    <r>
      <t>CME GROUP, CME (</t>
    </r>
    <r>
      <rPr>
        <sz val="11"/>
        <color rgb="FF111111"/>
        <rFont val="Calibri"/>
        <family val="2"/>
        <scheme val="minor"/>
      </rPr>
      <t>SNZ2OJLFK8MNNCLQOF39</t>
    </r>
    <r>
      <rPr>
        <b/>
        <sz val="11"/>
        <color rgb="FF111111"/>
        <rFont val="Calibri"/>
        <family val="2"/>
        <scheme val="minor"/>
      </rPr>
      <t>)</t>
    </r>
  </si>
  <si>
    <r>
      <t>ICE FUTURES EUROPE, IFEU (</t>
    </r>
    <r>
      <rPr>
        <sz val="11"/>
        <color rgb="FF111111"/>
        <rFont val="Calibri"/>
        <family val="2"/>
        <scheme val="minor"/>
      </rPr>
      <t>5R6J7JCQRIPQR1EEP713</t>
    </r>
    <r>
      <rPr>
        <b/>
        <sz val="11"/>
        <color rgb="FF111111"/>
        <rFont val="Calibri"/>
        <family val="2"/>
        <scheme val="minor"/>
      </rPr>
      <t>)</t>
    </r>
  </si>
  <si>
    <r>
      <t>ICE FUTURES EUROPE, IFLX (</t>
    </r>
    <r>
      <rPr>
        <sz val="11"/>
        <color rgb="FF111111"/>
        <rFont val="Calibri"/>
        <family val="2"/>
        <scheme val="minor"/>
      </rPr>
      <t>5R6J7JCQRIPQR1EEP713</t>
    </r>
    <r>
      <rPr>
        <b/>
        <sz val="11"/>
        <color rgb="FF1111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</si>
</sst>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CFFD"/>
        <bgColor indexed="64"/>
      </patternFill>
    </fill>
    <fill>
      <patternFill patternType="solid">
        <fgColor rgb="FFE6CFFD"/>
        <bgColor theme="4" tint="0.79998168889431442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0" fillId="0" borderId="5" xfId="1" applyNumberFormat="1" applyFont="1" applyBorder="1"/>
    <xf numFmtId="10" fontId="0" fillId="0" borderId="8" xfId="1" applyNumberFormat="1" applyFont="1" applyBorder="1"/>
    <xf numFmtId="10" fontId="0" fillId="0" borderId="11" xfId="1" applyNumberFormat="1" applyFont="1" applyBorder="1"/>
    <xf numFmtId="0" fontId="2" fillId="0" borderId="13" xfId="0" applyFont="1" applyBorder="1" applyAlignment="1">
      <alignment horizontal="left"/>
    </xf>
    <xf numFmtId="9" fontId="0" fillId="0" borderId="0" xfId="1" applyFont="1"/>
    <xf numFmtId="0" fontId="2" fillId="0" borderId="17" xfId="0" applyFont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2" xfId="0" applyFont="1" applyBorder="1"/>
    <xf numFmtId="10" fontId="0" fillId="0" borderId="4" xfId="1" applyNumberFormat="1" applyFont="1" applyBorder="1"/>
    <xf numFmtId="10" fontId="0" fillId="4" borderId="5" xfId="1" applyNumberFormat="1" applyFont="1" applyFill="1" applyBorder="1"/>
    <xf numFmtId="10" fontId="0" fillId="0" borderId="6" xfId="0" applyNumberFormat="1" applyBorder="1"/>
    <xf numFmtId="0" fontId="3" fillId="0" borderId="23" xfId="0" applyFont="1" applyBorder="1"/>
    <xf numFmtId="10" fontId="0" fillId="0" borderId="7" xfId="1" applyNumberFormat="1" applyFont="1" applyBorder="1"/>
    <xf numFmtId="10" fontId="0" fillId="0" borderId="9" xfId="0" applyNumberFormat="1" applyBorder="1"/>
    <xf numFmtId="0" fontId="3" fillId="0" borderId="0" xfId="0" applyFont="1"/>
    <xf numFmtId="0" fontId="2" fillId="0" borderId="0" xfId="0" applyFont="1"/>
    <xf numFmtId="0" fontId="3" fillId="0" borderId="24" xfId="0" applyFont="1" applyBorder="1"/>
    <xf numFmtId="10" fontId="0" fillId="0" borderId="10" xfId="1" applyNumberFormat="1" applyFont="1" applyBorder="1"/>
    <xf numFmtId="10" fontId="0" fillId="0" borderId="12" xfId="0" applyNumberFormat="1" applyBorder="1"/>
    <xf numFmtId="0" fontId="0" fillId="0" borderId="4" xfId="0" applyFill="1" applyBorder="1" applyAlignment="1">
      <alignment horizontal="left"/>
    </xf>
    <xf numFmtId="3" fontId="0" fillId="0" borderId="5" xfId="0" applyNumberFormat="1" applyFill="1" applyBorder="1"/>
    <xf numFmtId="10" fontId="0" fillId="0" borderId="5" xfId="1" applyNumberFormat="1" applyFont="1" applyFill="1" applyBorder="1"/>
    <xf numFmtId="0" fontId="0" fillId="0" borderId="10" xfId="0" applyFill="1" applyBorder="1" applyAlignment="1">
      <alignment horizontal="left"/>
    </xf>
    <xf numFmtId="3" fontId="0" fillId="0" borderId="8" xfId="0" applyNumberFormat="1" applyFill="1" applyBorder="1"/>
    <xf numFmtId="10" fontId="0" fillId="0" borderId="11" xfId="1" applyNumberFormat="1" applyFont="1" applyFill="1" applyBorder="1"/>
    <xf numFmtId="3" fontId="0" fillId="0" borderId="11" xfId="0" applyNumberFormat="1" applyFill="1" applyBorder="1"/>
    <xf numFmtId="10" fontId="0" fillId="0" borderId="12" xfId="1" applyNumberFormat="1" applyFont="1" applyFill="1" applyBorder="1"/>
    <xf numFmtId="0" fontId="0" fillId="0" borderId="7" xfId="0" applyFill="1" applyBorder="1" applyAlignment="1">
      <alignment horizontal="left"/>
    </xf>
    <xf numFmtId="10" fontId="0" fillId="0" borderId="8" xfId="1" applyNumberFormat="1" applyFont="1" applyFill="1" applyBorder="1"/>
    <xf numFmtId="10" fontId="0" fillId="0" borderId="9" xfId="1" applyNumberFormat="1" applyFont="1" applyFill="1" applyBorder="1"/>
    <xf numFmtId="3" fontId="0" fillId="0" borderId="6" xfId="0" applyNumberForma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4F9B-0822-4098-945B-D8555DA86532}">
  <dimension ref="A1:I15"/>
  <sheetViews>
    <sheetView tabSelected="1" workbookViewId="0">
      <selection activeCell="C25" sqref="C25"/>
    </sheetView>
  </sheetViews>
  <sheetFormatPr defaultRowHeight="15" x14ac:dyDescent="0.25"/>
  <cols>
    <col min="1" max="1" width="48.5703125" bestFit="1" customWidth="1"/>
    <col min="2" max="2" width="23.28515625" bestFit="1" customWidth="1"/>
    <col min="3" max="3" width="17.5703125" bestFit="1" customWidth="1"/>
    <col min="4" max="6" width="25.5703125" bestFit="1" customWidth="1"/>
    <col min="7" max="7" width="24.85546875" bestFit="1" customWidth="1"/>
    <col min="8" max="8" width="25.5703125" bestFit="1" customWidth="1"/>
    <col min="9" max="9" width="28" bestFit="1" customWidth="1"/>
  </cols>
  <sheetData>
    <row r="1" spans="1:9" ht="15.75" thickBot="1" x14ac:dyDescent="0.3">
      <c r="A1" s="1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3" t="s">
        <v>11</v>
      </c>
    </row>
    <row r="2" spans="1:9" x14ac:dyDescent="0.25">
      <c r="A2" s="26" t="s">
        <v>20</v>
      </c>
      <c r="B2" s="27">
        <v>231510</v>
      </c>
      <c r="C2" s="28">
        <f>(B2/SUM($B$2:$B$5))</f>
        <v>0.98004021589586199</v>
      </c>
      <c r="D2" s="27">
        <v>1430557</v>
      </c>
      <c r="E2" s="28">
        <f>(D2/SUM($D$2:$D$5))</f>
        <v>0.95813123296295555</v>
      </c>
      <c r="F2" s="27" t="s">
        <v>23</v>
      </c>
      <c r="G2" s="27" t="s">
        <v>23</v>
      </c>
      <c r="H2" s="27" t="s">
        <v>23</v>
      </c>
      <c r="I2" s="37" t="s">
        <v>23</v>
      </c>
    </row>
    <row r="3" spans="1:9" x14ac:dyDescent="0.25">
      <c r="A3" s="34" t="s">
        <v>1</v>
      </c>
      <c r="B3" s="30">
        <f t="shared" ref="B3:B5" si="0">F3+H3</f>
        <v>3849</v>
      </c>
      <c r="C3" s="35">
        <f>(B3/SUM($B$2:$B$5))</f>
        <v>1.6293787702402369E-2</v>
      </c>
      <c r="D3" s="30">
        <v>60118</v>
      </c>
      <c r="E3" s="35">
        <f>(D3/SUM($D$2:$D$5))</f>
        <v>4.0264689532305921E-2</v>
      </c>
      <c r="F3" s="30">
        <v>2518</v>
      </c>
      <c r="G3" s="35">
        <f>F3/(F3+H3)</f>
        <v>0.65419589503767217</v>
      </c>
      <c r="H3" s="30">
        <v>1331</v>
      </c>
      <c r="I3" s="36">
        <f>H3/(F3+H3)</f>
        <v>0.34580410496232789</v>
      </c>
    </row>
    <row r="4" spans="1:9" x14ac:dyDescent="0.25">
      <c r="A4" s="34" t="s">
        <v>2</v>
      </c>
      <c r="B4" s="30">
        <f t="shared" si="0"/>
        <v>648</v>
      </c>
      <c r="C4" s="35">
        <f>(B4/SUM($B$2:$B$5))</f>
        <v>2.7431474230077257E-3</v>
      </c>
      <c r="D4" s="30">
        <v>1731</v>
      </c>
      <c r="E4" s="35">
        <f>(D4/SUM($D$2:$D$5))</f>
        <v>1.1593562257630251E-3</v>
      </c>
      <c r="F4" s="30">
        <v>90</v>
      </c>
      <c r="G4" s="35">
        <f>F4/(F4+H4)</f>
        <v>0.1388888888888889</v>
      </c>
      <c r="H4" s="30">
        <v>558</v>
      </c>
      <c r="I4" s="36">
        <f>H4/(F4+H4)</f>
        <v>0.86111111111111116</v>
      </c>
    </row>
    <row r="5" spans="1:9" x14ac:dyDescent="0.25">
      <c r="A5" s="34" t="s">
        <v>21</v>
      </c>
      <c r="B5" s="30">
        <f t="shared" si="0"/>
        <v>218</v>
      </c>
      <c r="C5" s="35">
        <f>(B5/SUM($B$2:$B$5))</f>
        <v>9.2284897872790773E-4</v>
      </c>
      <c r="D5" s="30">
        <v>664</v>
      </c>
      <c r="E5" s="35">
        <f>(D5/SUM($D$2:$D$5))</f>
        <v>4.4472127897553362E-4</v>
      </c>
      <c r="F5" s="30">
        <v>139</v>
      </c>
      <c r="G5" s="35">
        <f>F5/(F5+H5)</f>
        <v>0.63761467889908252</v>
      </c>
      <c r="H5" s="30">
        <v>79</v>
      </c>
      <c r="I5" s="36">
        <f>H5/(F5+H5)</f>
        <v>0.36238532110091742</v>
      </c>
    </row>
    <row r="6" spans="1:9" ht="15.75" thickBot="1" x14ac:dyDescent="0.3">
      <c r="A6" s="29" t="s">
        <v>22</v>
      </c>
      <c r="B6" s="32">
        <f>F6+H6</f>
        <v>75</v>
      </c>
      <c r="C6" s="31">
        <f>(B6/SUM($B$2:$B$5))</f>
        <v>3.1749391469996824E-4</v>
      </c>
      <c r="D6" s="32">
        <v>411</v>
      </c>
      <c r="E6" s="31">
        <f>(D6/SUM($D$2:$D$5))</f>
        <v>2.7527175551045834E-4</v>
      </c>
      <c r="F6" s="32">
        <v>53</v>
      </c>
      <c r="G6" s="31">
        <f>F6/(F6+H6)</f>
        <v>0.70666666666666667</v>
      </c>
      <c r="H6" s="32">
        <v>22</v>
      </c>
      <c r="I6" s="33">
        <f>H6/(F6+H6)</f>
        <v>0.29333333333333333</v>
      </c>
    </row>
    <row r="7" spans="1:9" ht="15.75" thickBot="1" x14ac:dyDescent="0.3"/>
    <row r="8" spans="1:9" ht="15.75" thickBot="1" x14ac:dyDescent="0.3">
      <c r="A8" s="7" t="s">
        <v>12</v>
      </c>
      <c r="B8" s="38" t="s">
        <v>13</v>
      </c>
      <c r="C8" s="39"/>
      <c r="D8" s="39"/>
      <c r="E8" s="39"/>
      <c r="F8" s="40"/>
      <c r="G8" s="8"/>
      <c r="I8" s="8"/>
    </row>
    <row r="9" spans="1:9" ht="30.75" thickBot="1" x14ac:dyDescent="0.3">
      <c r="A9" s="9" t="s">
        <v>14</v>
      </c>
      <c r="B9" s="41" t="s">
        <v>0</v>
      </c>
      <c r="C9" s="42"/>
      <c r="D9" s="42"/>
      <c r="E9" s="42"/>
      <c r="F9" s="43"/>
    </row>
    <row r="10" spans="1:9" ht="60.75" thickBot="1" x14ac:dyDescent="0.3">
      <c r="A10" s="10" t="s">
        <v>15</v>
      </c>
      <c r="B10" s="11" t="s">
        <v>16</v>
      </c>
      <c r="C10" s="12" t="s">
        <v>17</v>
      </c>
      <c r="D10" s="12" t="s">
        <v>18</v>
      </c>
      <c r="E10" s="12" t="s">
        <v>19</v>
      </c>
      <c r="F10" s="13" t="s">
        <v>24</v>
      </c>
    </row>
    <row r="11" spans="1:9" x14ac:dyDescent="0.25">
      <c r="A11" s="14" t="s">
        <v>25</v>
      </c>
      <c r="B11" s="15">
        <f>(D2/SUM($D$2:$D$5))</f>
        <v>0.95813123296295555</v>
      </c>
      <c r="C11" s="4">
        <f>(B2/SUM($B$2:$B$5))</f>
        <v>0.98004021589586199</v>
      </c>
      <c r="D11" s="16" t="str">
        <f>G2</f>
        <v xml:space="preserve">Data Currently Unavailable </v>
      </c>
      <c r="E11" s="16" t="str">
        <f>I2</f>
        <v xml:space="preserve">Data Currently Unavailable </v>
      </c>
      <c r="F11" s="17">
        <v>1</v>
      </c>
    </row>
    <row r="12" spans="1:9" x14ac:dyDescent="0.25">
      <c r="A12" s="18" t="s">
        <v>26</v>
      </c>
      <c r="B12" s="19">
        <f>(D3/SUM($D$2:$D$5))</f>
        <v>4.0264689532305921E-2</v>
      </c>
      <c r="C12" s="5">
        <f>(B3/SUM($B$2:$B$5))</f>
        <v>1.6293787702402369E-2</v>
      </c>
      <c r="D12" s="5">
        <f t="shared" ref="D12:D14" si="1">G3</f>
        <v>0.65419589503767217</v>
      </c>
      <c r="E12" s="5">
        <f t="shared" ref="E12:E14" si="2">I3</f>
        <v>0.34580410496232789</v>
      </c>
      <c r="F12" s="20">
        <v>1</v>
      </c>
      <c r="H12" s="21"/>
    </row>
    <row r="13" spans="1:9" x14ac:dyDescent="0.25">
      <c r="A13" s="18" t="s">
        <v>27</v>
      </c>
      <c r="B13" s="19">
        <f>(D4/SUM($D$2:$D$5))</f>
        <v>1.1593562257630251E-3</v>
      </c>
      <c r="C13" s="5">
        <f>(B4/SUM($B$2:$B$5))</f>
        <v>2.7431474230077257E-3</v>
      </c>
      <c r="D13" s="5">
        <f t="shared" si="1"/>
        <v>0.1388888888888889</v>
      </c>
      <c r="E13" s="5">
        <f t="shared" si="2"/>
        <v>0.86111111111111116</v>
      </c>
      <c r="F13" s="20">
        <v>1</v>
      </c>
      <c r="H13" s="22"/>
    </row>
    <row r="14" spans="1:9" x14ac:dyDescent="0.25">
      <c r="A14" s="18" t="s">
        <v>28</v>
      </c>
      <c r="B14" s="19">
        <f>(D5/SUM($D$2:$D$5))</f>
        <v>4.4472127897553362E-4</v>
      </c>
      <c r="C14" s="5">
        <f>(B5/SUM($B$2:$B$5))</f>
        <v>9.2284897872790773E-4</v>
      </c>
      <c r="D14" s="5">
        <f t="shared" si="1"/>
        <v>0.63761467889908252</v>
      </c>
      <c r="E14" s="5">
        <f t="shared" si="2"/>
        <v>0.36238532110091742</v>
      </c>
      <c r="F14" s="20">
        <v>1</v>
      </c>
      <c r="H14" s="21"/>
    </row>
    <row r="15" spans="1:9" ht="15.75" thickBot="1" x14ac:dyDescent="0.3">
      <c r="A15" s="23" t="s">
        <v>29</v>
      </c>
      <c r="B15" s="24">
        <f>(D6/SUM($D$2:$D$5))</f>
        <v>2.7527175551045834E-4</v>
      </c>
      <c r="C15" s="6">
        <f>(B6/SUM($B$2:$B$5))</f>
        <v>3.1749391469996824E-4</v>
      </c>
      <c r="D15" s="6">
        <f>G6</f>
        <v>0.70666666666666667</v>
      </c>
      <c r="E15" s="6">
        <f>I6</f>
        <v>0.29333333333333333</v>
      </c>
      <c r="F15" s="25">
        <v>1</v>
      </c>
      <c r="H15" s="21"/>
    </row>
  </sheetData>
  <mergeCells count="2">
    <mergeCell ref="B8:F8"/>
    <mergeCell ref="B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211B13B917AC4394AFC20E1FFD482C" ma:contentTypeVersion="13" ma:contentTypeDescription="Create a new document." ma:contentTypeScope="" ma:versionID="0c427af0b8e3faa358a9dba8675a641b">
  <xsd:schema xmlns:xsd="http://www.w3.org/2001/XMLSchema" xmlns:xs="http://www.w3.org/2001/XMLSchema" xmlns:p="http://schemas.microsoft.com/office/2006/metadata/properties" xmlns:ns3="dfc02b0c-35a6-4426-a1b1-fe19fb8b4992" xmlns:ns4="884c53f6-ff7a-49db-8a0e-944d9a36bf49" targetNamespace="http://schemas.microsoft.com/office/2006/metadata/properties" ma:root="true" ma:fieldsID="8b835b7bd7c0c5b69152205d9be5212a" ns3:_="" ns4:_="">
    <xsd:import namespace="dfc02b0c-35a6-4426-a1b1-fe19fb8b4992"/>
    <xsd:import namespace="884c53f6-ff7a-49db-8a0e-944d9a36bf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02b0c-35a6-4426-a1b1-fe19fb8b49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53f6-ff7a-49db-8a0e-944d9a36b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DEDB8-299D-480D-9687-88CCBA610E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DD7F86-1D1B-46EA-9C17-E21176FE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4CFD67-F27F-4EAA-9CEC-5DA5F1251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c02b0c-35a6-4426-a1b1-fe19fb8b4992"/>
    <ds:schemaRef ds:uri="884c53f6-ff7a-49db-8a0e-944d9a36b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Sopala, Stephen</dc:creator>
  <cp:lastModifiedBy>Warren, Carl</cp:lastModifiedBy>
  <dcterms:created xsi:type="dcterms:W3CDTF">2021-04-06T09:52:12Z</dcterms:created>
  <dcterms:modified xsi:type="dcterms:W3CDTF">2022-04-13T08:25:25Z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0x0101008B211B13B917AC4394AFC20E1FFD482C</vt:lpwstr>
  </property>
</Properties>
</file>